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задание1" sheetId="1" r:id="rId1"/>
    <sheet name="ЗАДАНИЕ2" sheetId="2" r:id="rId2"/>
    <sheet name="задание3" sheetId="3" r:id="rId3"/>
    <sheet name="задание4" sheetId="4" r:id="rId4"/>
    <sheet name="задание5" sheetId="5" r:id="rId5"/>
    <sheet name="задание6" sheetId="6" r:id="rId6"/>
    <sheet name="задание7" sheetId="7" r:id="rId7"/>
  </sheets>
  <definedNames/>
  <calcPr fullCalcOnLoad="1"/>
</workbook>
</file>

<file path=xl/sharedStrings.xml><?xml version="1.0" encoding="utf-8"?>
<sst xmlns="http://schemas.openxmlformats.org/spreadsheetml/2006/main" count="58" uniqueCount="41">
  <si>
    <t>сумма вклада</t>
  </si>
  <si>
    <t>ставка(проценты)</t>
  </si>
  <si>
    <t>срок вклада</t>
  </si>
  <si>
    <t>простые проценты</t>
  </si>
  <si>
    <t>сложные проценты</t>
  </si>
  <si>
    <t>комьинированная схема</t>
  </si>
  <si>
    <t>ежегодная выплата</t>
  </si>
  <si>
    <t>ставка (процентов)</t>
  </si>
  <si>
    <t>сумма вклада в начале года</t>
  </si>
  <si>
    <t>сумма вклада в конце периода</t>
  </si>
  <si>
    <t>процентная вставка</t>
  </si>
  <si>
    <t>сумма</t>
  </si>
  <si>
    <t>комбинированные схемы</t>
  </si>
  <si>
    <t>платеж1</t>
  </si>
  <si>
    <t>платеж2</t>
  </si>
  <si>
    <t>срок1</t>
  </si>
  <si>
    <t>срок2</t>
  </si>
  <si>
    <t>V</t>
  </si>
  <si>
    <t>ставка процента</t>
  </si>
  <si>
    <t>t1</t>
  </si>
  <si>
    <t>t2</t>
  </si>
  <si>
    <t>величину консолидированного платежа</t>
  </si>
  <si>
    <t>K</t>
  </si>
  <si>
    <t>S1</t>
  </si>
  <si>
    <t>S2</t>
  </si>
  <si>
    <t>V1</t>
  </si>
  <si>
    <t>V2</t>
  </si>
  <si>
    <t>V3</t>
  </si>
  <si>
    <t>S3</t>
  </si>
  <si>
    <t>процент платежа</t>
  </si>
  <si>
    <t>t3</t>
  </si>
  <si>
    <t>величина консолидированного платежа</t>
  </si>
  <si>
    <t>S</t>
  </si>
  <si>
    <t>t</t>
  </si>
  <si>
    <t>Vt</t>
  </si>
  <si>
    <t>сумма кредита</t>
  </si>
  <si>
    <t>ставка процентов</t>
  </si>
  <si>
    <t>срок выплаты</t>
  </si>
  <si>
    <t>долг (БС)</t>
  </si>
  <si>
    <t>Выплата(ПЛТ)</t>
  </si>
  <si>
    <t xml:space="preserve">Остаток=Долг-Выплата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</si>
</sst>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8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задание7!$B$6</c:f>
              <c:strCache>
                <c:ptCount val="1"/>
                <c:pt idx="0">
                  <c:v>Выплата(ПЛТ)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задание7!$B$7:$B$11</c:f>
              <c:numCache/>
            </c:numRef>
          </c:val>
          <c:smooth val="0"/>
        </c:ser>
        <c:ser>
          <c:idx val="1"/>
          <c:order val="1"/>
          <c:tx>
            <c:strRef>
              <c:f>задание7!$C$6</c:f>
              <c:strCache>
                <c:ptCount val="1"/>
                <c:pt idx="0">
                  <c:v>Остаток=Долг-Выплата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задание7!$C$7:$C$11</c:f>
              <c:numCache/>
            </c:numRef>
          </c:val>
          <c:smooth val="0"/>
        </c:ser>
        <c:axId val="58228705"/>
        <c:axId val="54296298"/>
      </c:lineChart>
      <c:catAx>
        <c:axId val="5822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96298"/>
        <c:crosses val="autoZero"/>
        <c:auto val="1"/>
        <c:lblOffset val="100"/>
        <c:noMultiLvlLbl val="0"/>
      </c:catAx>
      <c:valAx>
        <c:axId val="54296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28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6</xdr:row>
      <xdr:rowOff>38100</xdr:rowOff>
    </xdr:from>
    <xdr:to>
      <xdr:col>7</xdr:col>
      <xdr:colOff>47625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4410075" y="1009650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8" sqref="B8"/>
    </sheetView>
  </sheetViews>
  <sheetFormatPr defaultColWidth="9.140625" defaultRowHeight="12.75"/>
  <cols>
    <col min="1" max="1" width="22.421875" style="0" customWidth="1"/>
    <col min="2" max="2" width="14.00390625" style="0" customWidth="1"/>
  </cols>
  <sheetData>
    <row r="1" spans="1:2" ht="12.75">
      <c r="A1" t="s">
        <v>0</v>
      </c>
      <c r="B1" s="2">
        <v>100000</v>
      </c>
    </row>
    <row r="2" spans="1:2" ht="12.75">
      <c r="A2" t="s">
        <v>1</v>
      </c>
      <c r="B2" s="1">
        <v>0.4</v>
      </c>
    </row>
    <row r="3" spans="1:2" ht="12.75">
      <c r="A3" t="s">
        <v>2</v>
      </c>
      <c r="B3">
        <v>1.5</v>
      </c>
    </row>
    <row r="5" spans="1:2" ht="12.75">
      <c r="A5" t="s">
        <v>3</v>
      </c>
      <c r="B5">
        <f>B1*(1+B2*B3)</f>
        <v>160000</v>
      </c>
    </row>
    <row r="6" spans="1:2" ht="12.75">
      <c r="A6" t="s">
        <v>4</v>
      </c>
      <c r="B6">
        <f>B1*(1+B2)^B3</f>
        <v>165650.23392678922</v>
      </c>
    </row>
    <row r="7" spans="1:2" ht="12.75">
      <c r="A7" t="s">
        <v>5</v>
      </c>
      <c r="B7">
        <f>B1*(1+B2)^1*(1+B2*0.5)</f>
        <v>168000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10" sqref="B10"/>
    </sheetView>
  </sheetViews>
  <sheetFormatPr defaultColWidth="9.140625" defaultRowHeight="12.75"/>
  <cols>
    <col min="1" max="1" width="28.57421875" style="0" customWidth="1"/>
    <col min="2" max="2" width="19.140625" style="0" customWidth="1"/>
  </cols>
  <sheetData>
    <row r="1" spans="1:2" ht="12.75">
      <c r="A1" t="s">
        <v>6</v>
      </c>
      <c r="B1" s="4">
        <v>10000000</v>
      </c>
    </row>
    <row r="2" spans="1:2" ht="12.75">
      <c r="A2" t="s">
        <v>7</v>
      </c>
      <c r="B2" s="5">
        <v>0.65</v>
      </c>
    </row>
    <row r="3" spans="1:2" ht="12.75">
      <c r="A3" t="s">
        <v>2</v>
      </c>
      <c r="B3" s="3">
        <v>5</v>
      </c>
    </row>
    <row r="5" spans="1:2" ht="12.75">
      <c r="A5" t="s">
        <v>8</v>
      </c>
      <c r="B5" s="6">
        <f>PV(B2,B3,B1,1)</f>
        <v>-14126655.204407938</v>
      </c>
    </row>
    <row r="6" spans="1:2" ht="12.75">
      <c r="A6" t="s">
        <v>9</v>
      </c>
      <c r="B6" s="6">
        <f>PV(B2,B3,B1,,0)</f>
        <v>-14126655.12264052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6" sqref="B6"/>
    </sheetView>
  </sheetViews>
  <sheetFormatPr defaultColWidth="9.140625" defaultRowHeight="12.75"/>
  <cols>
    <col min="1" max="1" width="23.140625" style="0" customWidth="1"/>
    <col min="2" max="2" width="18.8515625" style="0" customWidth="1"/>
  </cols>
  <sheetData>
    <row r="1" spans="1:2" ht="12.75">
      <c r="A1" t="s">
        <v>2</v>
      </c>
      <c r="B1" s="7">
        <v>2.5</v>
      </c>
    </row>
    <row r="2" spans="1:2" ht="12.75">
      <c r="A2" t="s">
        <v>10</v>
      </c>
      <c r="B2" s="1">
        <v>0.4</v>
      </c>
    </row>
    <row r="3" spans="1:2" ht="12.75">
      <c r="A3" t="s">
        <v>11</v>
      </c>
      <c r="B3" s="2">
        <v>30000000</v>
      </c>
    </row>
    <row r="5" spans="1:2" ht="12.75">
      <c r="A5" t="s">
        <v>4</v>
      </c>
      <c r="B5">
        <f>B3/(1+B2)^B1</f>
        <v>12936034.511150764</v>
      </c>
    </row>
    <row r="6" spans="1:2" ht="12.75">
      <c r="A6" t="s">
        <v>12</v>
      </c>
      <c r="B6">
        <f>B3/((1+B2)^2*(1+B2*0.5))</f>
        <v>12755102.04081633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" sqref="B1"/>
    </sheetView>
  </sheetViews>
  <sheetFormatPr defaultColWidth="9.140625" defaultRowHeight="12.75"/>
  <cols>
    <col min="1" max="1" width="32.8515625" style="0" customWidth="1"/>
    <col min="2" max="2" width="16.8515625" style="0" customWidth="1"/>
  </cols>
  <sheetData>
    <row r="1" spans="1:2" ht="12.75">
      <c r="A1" t="s">
        <v>13</v>
      </c>
      <c r="B1" s="8">
        <v>100000</v>
      </c>
    </row>
    <row r="2" spans="1:2" ht="12.75">
      <c r="A2" t="s">
        <v>14</v>
      </c>
      <c r="B2" s="8">
        <v>150000</v>
      </c>
    </row>
    <row r="3" spans="1:2" ht="12.75">
      <c r="A3" t="s">
        <v>15</v>
      </c>
      <c r="B3" s="10">
        <v>36203</v>
      </c>
    </row>
    <row r="4" spans="1:2" ht="12.75">
      <c r="A4" t="s">
        <v>16</v>
      </c>
      <c r="B4" s="10">
        <v>36234</v>
      </c>
    </row>
    <row r="5" spans="1:2" ht="12.75">
      <c r="A5" t="s">
        <v>17</v>
      </c>
      <c r="B5" s="10">
        <v>36255</v>
      </c>
    </row>
    <row r="6" spans="1:2" ht="12.75">
      <c r="A6" t="s">
        <v>18</v>
      </c>
      <c r="B6" s="12">
        <v>0.5</v>
      </c>
    </row>
    <row r="7" spans="1:2" ht="12.75">
      <c r="A7" t="s">
        <v>22</v>
      </c>
      <c r="B7" s="11">
        <v>360</v>
      </c>
    </row>
    <row r="8" spans="1:2" ht="12.75">
      <c r="A8" t="s">
        <v>19</v>
      </c>
      <c r="B8" s="7">
        <f>B5-B3</f>
        <v>52</v>
      </c>
    </row>
    <row r="9" spans="1:2" ht="12.75">
      <c r="A9" t="s">
        <v>20</v>
      </c>
      <c r="B9" s="7">
        <f>B5-B4</f>
        <v>21</v>
      </c>
    </row>
    <row r="10" spans="1:2" ht="12.75">
      <c r="A10" s="13" t="s">
        <v>21</v>
      </c>
      <c r="B10" s="14">
        <f>B1*(1+B6*B8/B7)+B2*(1+B6*B9/B7)</f>
        <v>261597.2222222222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140625" defaultRowHeight="12.75"/>
  <cols>
    <col min="1" max="1" width="32.140625" style="0" customWidth="1"/>
    <col min="2" max="2" width="13.421875" style="0" customWidth="1"/>
  </cols>
  <sheetData>
    <row r="1" spans="1:2" ht="12.75">
      <c r="A1" t="s">
        <v>23</v>
      </c>
      <c r="B1" s="14">
        <v>100000</v>
      </c>
    </row>
    <row r="2" spans="1:2" ht="12.75">
      <c r="A2" t="s">
        <v>24</v>
      </c>
      <c r="B2" s="14">
        <v>150000</v>
      </c>
    </row>
    <row r="3" spans="1:2" ht="12.75">
      <c r="A3" t="s">
        <v>28</v>
      </c>
      <c r="B3" s="14">
        <v>200000</v>
      </c>
    </row>
    <row r="4" spans="1:2" ht="12.75">
      <c r="A4" t="s">
        <v>25</v>
      </c>
      <c r="B4" s="9">
        <v>36295</v>
      </c>
    </row>
    <row r="5" spans="1:2" ht="12.75">
      <c r="A5" t="s">
        <v>26</v>
      </c>
      <c r="B5" s="9">
        <v>36326</v>
      </c>
    </row>
    <row r="6" spans="1:2" ht="12.75">
      <c r="A6" t="s">
        <v>27</v>
      </c>
      <c r="B6" s="9">
        <v>36387</v>
      </c>
    </row>
    <row r="7" spans="1:2" ht="12.75">
      <c r="A7" t="s">
        <v>17</v>
      </c>
      <c r="B7" s="9">
        <v>36373</v>
      </c>
    </row>
    <row r="8" spans="1:2" ht="12.75">
      <c r="A8" t="s">
        <v>22</v>
      </c>
      <c r="B8" s="7">
        <v>360</v>
      </c>
    </row>
    <row r="9" spans="1:2" ht="12.75">
      <c r="A9" t="s">
        <v>29</v>
      </c>
      <c r="B9" s="1">
        <v>0.8</v>
      </c>
    </row>
    <row r="11" spans="1:2" ht="12.75">
      <c r="A11" t="s">
        <v>19</v>
      </c>
      <c r="B11" s="2">
        <f>B7-B4</f>
        <v>78</v>
      </c>
    </row>
    <row r="12" spans="1:2" ht="12.75">
      <c r="A12" t="s">
        <v>20</v>
      </c>
      <c r="B12" s="2">
        <f>B7-B5</f>
        <v>47</v>
      </c>
    </row>
    <row r="13" spans="1:2" ht="12.75">
      <c r="A13" t="s">
        <v>30</v>
      </c>
      <c r="B13" s="2">
        <f>-(B7-B6)</f>
        <v>14</v>
      </c>
    </row>
    <row r="15" spans="1:2" ht="12.75">
      <c r="A15" s="13" t="s">
        <v>31</v>
      </c>
      <c r="B15" s="14">
        <f>B1*(1+B9*B11/B8)+B2*(1+B9*B12/B8)+B3*(1+B9*B13/B8)^-1</f>
        <v>476965.5172413793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9" sqref="B9"/>
    </sheetView>
  </sheetViews>
  <sheetFormatPr defaultColWidth="9.140625" defaultRowHeight="12.75"/>
  <cols>
    <col min="2" max="2" width="10.140625" style="0" bestFit="1" customWidth="1"/>
  </cols>
  <sheetData>
    <row r="1" spans="1:2" ht="12.75">
      <c r="A1" t="s">
        <v>23</v>
      </c>
      <c r="B1">
        <v>1000</v>
      </c>
    </row>
    <row r="2" spans="1:2" ht="12.75">
      <c r="A2" t="s">
        <v>24</v>
      </c>
      <c r="B2">
        <v>2000</v>
      </c>
    </row>
    <row r="3" spans="1:2" ht="12.75">
      <c r="A3" t="s">
        <v>28</v>
      </c>
      <c r="B3">
        <v>5000</v>
      </c>
    </row>
    <row r="4" spans="1:2" ht="12.75">
      <c r="A4" t="s">
        <v>25</v>
      </c>
      <c r="B4" s="9">
        <v>36596</v>
      </c>
    </row>
    <row r="5" spans="1:2" ht="12.75">
      <c r="A5" t="s">
        <v>26</v>
      </c>
      <c r="B5" s="9">
        <v>36636</v>
      </c>
    </row>
    <row r="6" spans="1:2" ht="12.75">
      <c r="A6" t="s">
        <v>27</v>
      </c>
      <c r="B6" s="9">
        <v>36652</v>
      </c>
    </row>
    <row r="7" spans="1:2" ht="12.75">
      <c r="A7" t="s">
        <v>32</v>
      </c>
      <c r="B7" s="14">
        <v>8000</v>
      </c>
    </row>
    <row r="8" spans="1:2" ht="12.75">
      <c r="A8" t="s">
        <v>22</v>
      </c>
      <c r="B8" s="7">
        <v>360</v>
      </c>
    </row>
    <row r="9" spans="1:2" ht="12.75">
      <c r="A9" t="s">
        <v>19</v>
      </c>
      <c r="B9" s="2">
        <f>B6-B4</f>
        <v>56</v>
      </c>
    </row>
    <row r="10" spans="1:2" ht="12.75">
      <c r="A10" t="s">
        <v>20</v>
      </c>
      <c r="B10" s="2">
        <f>B6-B5</f>
        <v>16</v>
      </c>
    </row>
    <row r="11" spans="1:2" ht="12.75">
      <c r="A11" t="s">
        <v>30</v>
      </c>
      <c r="B11" s="2">
        <f>B6-B6</f>
        <v>0</v>
      </c>
    </row>
    <row r="12" spans="1:2" ht="12.75">
      <c r="A12" t="s">
        <v>33</v>
      </c>
      <c r="B12">
        <f>(B1*B9+B2*B10+B3*B11)/(B1+B2+B3)</f>
        <v>11</v>
      </c>
    </row>
    <row r="13" spans="1:2" ht="12.75">
      <c r="A13" t="s">
        <v>34</v>
      </c>
      <c r="B13" s="9">
        <f>B6-B12</f>
        <v>36641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6.28125" style="0" customWidth="1"/>
    <col min="2" max="2" width="19.28125" style="0" customWidth="1"/>
    <col min="3" max="3" width="22.140625" style="0" customWidth="1"/>
    <col min="4" max="4" width="30.00390625" style="0" customWidth="1"/>
    <col min="5" max="5" width="29.57421875" style="0" customWidth="1"/>
  </cols>
  <sheetData>
    <row r="2" spans="1:2" ht="12.75">
      <c r="A2" t="s">
        <v>35</v>
      </c>
      <c r="B2" s="14">
        <v>24000000</v>
      </c>
    </row>
    <row r="3" spans="1:2" ht="12.75">
      <c r="A3" t="s">
        <v>36</v>
      </c>
      <c r="B3" s="1">
        <v>0.09</v>
      </c>
    </row>
    <row r="4" spans="1:2" ht="12.75">
      <c r="A4" t="s">
        <v>37</v>
      </c>
      <c r="B4">
        <v>5</v>
      </c>
    </row>
    <row r="6" spans="1:3" ht="12.75">
      <c r="A6" t="s">
        <v>38</v>
      </c>
      <c r="B6" t="s">
        <v>39</v>
      </c>
      <c r="C6" s="15" t="s">
        <v>40</v>
      </c>
    </row>
    <row r="7" spans="1:3" ht="12.75">
      <c r="A7" s="6">
        <f>B2*(1+B3)</f>
        <v>26160000.000000004</v>
      </c>
      <c r="B7" s="6">
        <f>PMT(B3,B4,-B2)</f>
        <v>6170218.966961876</v>
      </c>
      <c r="C7" s="6">
        <f>A7-B7</f>
        <v>19989781.03303813</v>
      </c>
    </row>
    <row r="8" spans="1:3" ht="12.75">
      <c r="A8">
        <f>C7*(1+B3)</f>
        <v>21788861.32601156</v>
      </c>
      <c r="B8" s="6">
        <f>PMT(B3,B4,-B2)</f>
        <v>6170218.966961876</v>
      </c>
      <c r="C8" s="6">
        <f>A8-B8</f>
        <v>15618642.359049685</v>
      </c>
    </row>
    <row r="9" spans="1:3" ht="12.75">
      <c r="A9">
        <f>C8*(1+B3)</f>
        <v>17024320.17136416</v>
      </c>
      <c r="B9" s="6">
        <f>PMT(B3,B4,-B2)</f>
        <v>6170218.966961876</v>
      </c>
      <c r="C9" s="6">
        <f>A9-B9</f>
        <v>10854101.204402283</v>
      </c>
    </row>
    <row r="10" spans="1:3" ht="12.75">
      <c r="A10">
        <f>C9*(1+B3)</f>
        <v>11830970.312798489</v>
      </c>
      <c r="B10" s="6">
        <f>PMT(B3,B4,-B2)</f>
        <v>6170218.966961876</v>
      </c>
      <c r="C10" s="6">
        <f>A10-B10</f>
        <v>5660751.345836613</v>
      </c>
    </row>
    <row r="11" spans="1:3" ht="12.75">
      <c r="A11">
        <f>C10*(1+B3)</f>
        <v>6170218.966961909</v>
      </c>
      <c r="B11" s="6">
        <f>PMT(B3,B4,-B2)</f>
        <v>6170218.966961876</v>
      </c>
      <c r="C11" s="6">
        <f>A11-B11</f>
        <v>3.3527612686157227E-08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2011-04-23T15:10:30Z</dcterms:modified>
  <cp:category/>
  <cp:version/>
  <cp:contentType/>
  <cp:contentStatus/>
</cp:coreProperties>
</file>